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earso\Dropbox\CD80_Publishing\Hugo\Sites\sulprobil.com\static\"/>
    </mc:Choice>
  </mc:AlternateContent>
  <xr:revisionPtr revIDLastSave="0" documentId="13_ncr:1_{671A4FC4-C77F-498D-AFB3-66C2135588FF}" xr6:coauthVersionLast="47" xr6:coauthVersionMax="47" xr10:uidLastSave="{00000000-0000-0000-0000-000000000000}"/>
  <bookViews>
    <workbookView xWindow="-28920" yWindow="-1305" windowWidth="29040" windowHeight="17520" xr2:uid="{DCB0C344-61C3-4ED1-82E4-6FC3ADCCEC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B19" i="1"/>
  <c r="H5" i="1"/>
  <c r="H4" i="1"/>
  <c r="H3" i="1" a="1"/>
  <c r="H3" i="1" s="1"/>
  <c r="E18" i="1" l="1" a="1"/>
  <c r="E18" i="1" s="1"/>
  <c r="D17" i="1" a="1"/>
  <c r="D17" i="1" s="1"/>
  <c r="D18" i="1" a="1"/>
  <c r="D18" i="1" s="1"/>
  <c r="C18" i="1" a="1"/>
  <c r="C18" i="1" s="1"/>
  <c r="E17" i="1" a="1"/>
  <c r="E17" i="1" s="1"/>
  <c r="C17" i="1" a="1"/>
  <c r="C17" i="1" s="1"/>
  <c r="E19" i="1" l="1"/>
  <c r="D19" i="1"/>
  <c r="C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<sst xmlns="http://schemas.openxmlformats.org/spreadsheetml/2006/main" count="14" uniqueCount="14">
  <si>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To cruise altitude</t>
  </si>
  <si>
    <t>From airport elevation</t>
  </si>
  <si>
    <t>Altitude monotonically increasing?</t>
  </si>
  <si>
    <t>Difference [Result]</t>
  </si>
  <si>
    <t>Helper Cells</t>
  </si>
  <si>
    <t>Lower border index airport elevation</t>
  </si>
  <si>
    <t>Upper border index airport elevation</t>
  </si>
  <si>
    <t>Lower border index cruise altitude</t>
  </si>
  <si>
    <t>Upper border index cruise altitude</t>
  </si>
  <si>
    <t>Enter input values into yellow cells</t>
  </si>
  <si>
    <t>Altitude [m]</t>
  </si>
  <si>
    <t>Distance [km]</t>
  </si>
  <si>
    <t>Time [min]</t>
  </si>
  <si>
    <t>Fuel [kg]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</si>
</sst>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_ ;[Red]\-#,##0.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5" fontId="0" fillId="0" borderId="1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5" fontId="0" fillId="0" borderId="3" xfId="0" applyNumberFormat="1" applyBorder="1"/>
    <xf numFmtId="165" fontId="0" fillId="0" borderId="20" xfId="0" applyNumberFormat="1" applyBorder="1"/>
    <xf numFmtId="165" fontId="0" fillId="0" borderId="21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0" fontId="0" fillId="2" borderId="2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Input Table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Sheet1!$C$2</c:f>
              <c:strCache>
                <c:ptCount val="1"/>
                <c:pt idx="0">
                  <c:v>Time [min]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Sheet1!$B$3:$B$15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</c:numCache>
            </c:numRef>
          </c:cat>
          <c:val>
            <c:numRef>
              <c:f>Sheet1!$C$3:$C$15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15</c:v>
                </c:pt>
                <c:pt idx="9">
                  <c:v>18</c:v>
                </c:pt>
                <c:pt idx="10">
                  <c:v>22</c:v>
                </c:pt>
                <c:pt idx="11">
                  <c:v>26</c:v>
                </c:pt>
                <c:pt idx="1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0-4967-8487-ACD834A89CAA}"/>
            </c:ext>
          </c:extLst>
        </c:ser>
        <c:ser>
          <c:idx val="2"/>
          <c:order val="1"/>
          <c:tx>
            <c:strRef>
              <c:f>Sheet1!$D$2</c:f>
              <c:strCache>
                <c:ptCount val="1"/>
                <c:pt idx="0">
                  <c:v>Fuel [kg]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Sheet1!$B$3:$B$15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</c:numCache>
            </c:numRef>
          </c:cat>
          <c:val>
            <c:numRef>
              <c:f>Sheet1!$D$3:$D$15</c:f>
              <c:numCache>
                <c:formatCode>0.0</c:formatCode>
                <c:ptCount val="13"/>
                <c:pt idx="0">
                  <c:v>0</c:v>
                </c:pt>
                <c:pt idx="1">
                  <c:v>0.4</c:v>
                </c:pt>
                <c:pt idx="2">
                  <c:v>0.7</c:v>
                </c:pt>
                <c:pt idx="3">
                  <c:v>1.2</c:v>
                </c:pt>
                <c:pt idx="4">
                  <c:v>1.5</c:v>
                </c:pt>
                <c:pt idx="5">
                  <c:v>1.8</c:v>
                </c:pt>
                <c:pt idx="6">
                  <c:v>2.1</c:v>
                </c:pt>
                <c:pt idx="7">
                  <c:v>2.5</c:v>
                </c:pt>
                <c:pt idx="8">
                  <c:v>3</c:v>
                </c:pt>
                <c:pt idx="9">
                  <c:v>3.4</c:v>
                </c:pt>
                <c:pt idx="10">
                  <c:v>4</c:v>
                </c:pt>
                <c:pt idx="11">
                  <c:v>4.5999999999999996</c:v>
                </c:pt>
                <c:pt idx="12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F0-4967-8487-ACD834A89CAA}"/>
            </c:ext>
          </c:extLst>
        </c:ser>
        <c:ser>
          <c:idx val="3"/>
          <c:order val="2"/>
          <c:tx>
            <c:strRef>
              <c:f>Sheet1!$E$2</c:f>
              <c:strCache>
                <c:ptCount val="1"/>
                <c:pt idx="0">
                  <c:v>Distance [km]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Sheet1!$B$3:$B$15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</c:numCache>
            </c:numRef>
          </c:cat>
          <c:val>
            <c:numRef>
              <c:f>Sheet1!$E$3:$E$15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14</c:v>
                </c:pt>
                <c:pt idx="7">
                  <c:v>17</c:v>
                </c:pt>
                <c:pt idx="8">
                  <c:v>21</c:v>
                </c:pt>
                <c:pt idx="9">
                  <c:v>25</c:v>
                </c:pt>
                <c:pt idx="10">
                  <c:v>29</c:v>
                </c:pt>
                <c:pt idx="11">
                  <c:v>35</c:v>
                </c:pt>
                <c:pt idx="12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F0-4967-8487-ACD834A8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116223"/>
        <c:axId val="627506767"/>
      </c:lineChart>
      <c:catAx>
        <c:axId val="30411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7506767"/>
        <c:crosses val="autoZero"/>
        <c:auto val="1"/>
        <c:lblAlgn val="ctr"/>
        <c:lblOffset val="100"/>
        <c:noMultiLvlLbl val="0"/>
      </c:catAx>
      <c:valAx>
        <c:axId val="627506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411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25646</xdr:colOff>
      <xdr:row>20</xdr:row>
      <xdr:rowOff>71804</xdr:rowOff>
    </xdr:from>
    <xdr:to>
      <xdr:col>4</xdr:col>
      <xdr:colOff>901212</xdr:colOff>
      <xdr:row>34</xdr:row>
      <xdr:rowOff>148004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D22713A-454C-45CD-8603-70375D51E9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CA97-7E0B-438B-89E9-2EAB527A609D}">
  <sheetPr codeName="Tabelle1"/>
  <dimension ref="A1:H19"/>
  <sheetViews>
    <sheetView tabSelected="1" zoomScale="130" zoomScaleNormal="130" workbookViewId="0">
      <selection activeCell="B2" sqref="B2"/>
    </sheetView>
  </sheetViews>
  <sheetFormatPr baseColWidth="10" defaultColWidth="9.140625" defaultRowHeight="15" x14ac:dyDescent="0.25"/>
  <cols>
    <col min="1" max="1" width="21" bestFit="1" customWidth="1"/>
    <col min="2" max="4" width="11.85546875" customWidth="1"/>
    <col min="5" max="5" width="13.5703125" customWidth="1"/>
    <col min="7" max="7" width="32.42578125" bestFit="1" customWidth="1"/>
  </cols>
  <sheetData>
    <row r="1" spans="2:8" ht="15.75" thickBot="1" x14ac:dyDescent="0.3"/>
    <row r="2" spans="2:8" ht="15.75" thickBot="1" x14ac:dyDescent="0.3">
      <c r="B2" s="14" t="s">
        <v>10</v>
      </c>
      <c r="C2" s="15" t="s">
        <v>12</v>
      </c>
      <c r="D2" s="16" t="s">
        <v>13</v>
      </c>
      <c r="E2" s="17" t="s">
        <v>11</v>
      </c>
      <c r="G2" s="13" t="s">
        <v>4</v>
      </c>
    </row>
    <row r="3" spans="2:8" x14ac:dyDescent="0.25">
      <c r="B3" s="4">
        <v>0</v>
      </c>
      <c r="C3" s="7">
        <v>0</v>
      </c>
      <c r="D3" s="3">
        <v>0</v>
      </c>
      <c r="E3" s="10">
        <v>0</v>
      </c>
      <c r="G3" t="s">
        <v>2</v>
      </c>
      <c r="H3" cm="1">
        <f t="array" ref="H3">PRODUCT(--(B3:B14&lt;=B4:B15))</f>
        <v>1</v>
      </c>
    </row>
    <row r="4" spans="2:8" x14ac:dyDescent="0.25">
      <c r="B4" s="5">
        <v>1000</v>
      </c>
      <c r="C4" s="8">
        <v>1</v>
      </c>
      <c r="D4" s="1">
        <v>0.4</v>
      </c>
      <c r="E4" s="11">
        <v>2</v>
      </c>
      <c r="G4" t="s">
        <v>5</v>
      </c>
      <c r="H4">
        <f>IF(B17&lt;B3,1,IF(B17&gt;=B15,12,MATCH(B17,B3:B15,1)))</f>
        <v>2</v>
      </c>
    </row>
    <row r="5" spans="2:8" x14ac:dyDescent="0.25">
      <c r="B5" s="5">
        <v>2000</v>
      </c>
      <c r="C5" s="8">
        <v>3</v>
      </c>
      <c r="D5" s="1">
        <v>0.7</v>
      </c>
      <c r="E5" s="11">
        <v>4</v>
      </c>
      <c r="G5" t="s">
        <v>6</v>
      </c>
      <c r="H5">
        <f>IF(B17&lt;B3,2,IF(B17&gt;=B15,13,1+MATCH(B17,B3:B15,1)))</f>
        <v>3</v>
      </c>
    </row>
    <row r="6" spans="2:8" x14ac:dyDescent="0.25">
      <c r="B6" s="5">
        <v>3000</v>
      </c>
      <c r="C6" s="8">
        <v>5</v>
      </c>
      <c r="D6" s="1">
        <v>1.2</v>
      </c>
      <c r="E6" s="11">
        <v>6</v>
      </c>
      <c r="G6" t="s">
        <v>7</v>
      </c>
      <c r="H6">
        <f>IF(B18&lt;B3,1,IF(B18&gt;=B15,12,MATCH(B18,B3:B15,1)))</f>
        <v>7</v>
      </c>
    </row>
    <row r="7" spans="2:8" x14ac:dyDescent="0.25">
      <c r="B7" s="5">
        <v>4000</v>
      </c>
      <c r="C7" s="8">
        <v>6</v>
      </c>
      <c r="D7" s="1">
        <v>1.5</v>
      </c>
      <c r="E7" s="11">
        <v>8</v>
      </c>
      <c r="G7" t="s">
        <v>8</v>
      </c>
      <c r="H7">
        <f>IF(B18&lt;B3,2,IF(B18&gt;=B15,13,1+MATCH(B18,B3:B15,1)))</f>
        <v>8</v>
      </c>
    </row>
    <row r="8" spans="2:8" x14ac:dyDescent="0.25">
      <c r="B8" s="5">
        <v>5000</v>
      </c>
      <c r="C8" s="8">
        <v>8</v>
      </c>
      <c r="D8" s="1">
        <v>1.8</v>
      </c>
      <c r="E8" s="11">
        <v>11</v>
      </c>
    </row>
    <row r="9" spans="2:8" x14ac:dyDescent="0.25">
      <c r="B9" s="5">
        <v>6000</v>
      </c>
      <c r="C9" s="8">
        <v>10</v>
      </c>
      <c r="D9" s="1">
        <v>2.1</v>
      </c>
      <c r="E9" s="11">
        <v>14</v>
      </c>
    </row>
    <row r="10" spans="2:8" x14ac:dyDescent="0.25">
      <c r="B10" s="5">
        <v>7000</v>
      </c>
      <c r="C10" s="8">
        <v>13</v>
      </c>
      <c r="D10" s="1">
        <v>2.5</v>
      </c>
      <c r="E10" s="11">
        <v>17</v>
      </c>
    </row>
    <row r="11" spans="2:8" x14ac:dyDescent="0.25">
      <c r="B11" s="5">
        <v>8000</v>
      </c>
      <c r="C11" s="8">
        <v>15</v>
      </c>
      <c r="D11" s="1">
        <v>3</v>
      </c>
      <c r="E11" s="11">
        <v>21</v>
      </c>
    </row>
    <row r="12" spans="2:8" x14ac:dyDescent="0.25">
      <c r="B12" s="5">
        <v>9000</v>
      </c>
      <c r="C12" s="8">
        <v>18</v>
      </c>
      <c r="D12" s="1">
        <v>3.4</v>
      </c>
      <c r="E12" s="11">
        <v>25</v>
      </c>
    </row>
    <row r="13" spans="2:8" x14ac:dyDescent="0.25">
      <c r="B13" s="5">
        <v>10000</v>
      </c>
      <c r="C13" s="8">
        <v>22</v>
      </c>
      <c r="D13" s="1">
        <v>4</v>
      </c>
      <c r="E13" s="11">
        <v>29</v>
      </c>
    </row>
    <row r="14" spans="2:8" x14ac:dyDescent="0.25">
      <c r="B14" s="5">
        <v>11000</v>
      </c>
      <c r="C14" s="8">
        <v>26</v>
      </c>
      <c r="D14" s="1">
        <v>4.5999999999999996</v>
      </c>
      <c r="E14" s="11">
        <v>35</v>
      </c>
    </row>
    <row r="15" spans="2:8" ht="15.75" thickBot="1" x14ac:dyDescent="0.3">
      <c r="B15" s="6">
        <v>12000</v>
      </c>
      <c r="C15" s="9">
        <v>31</v>
      </c>
      <c r="D15" s="2">
        <v>5.4</v>
      </c>
      <c r="E15" s="12">
        <v>43</v>
      </c>
    </row>
    <row r="16" spans="2:8" ht="15.75" thickBot="1" x14ac:dyDescent="0.3"/>
    <row r="17" spans="1:7" x14ac:dyDescent="0.25">
      <c r="A17" s="18" t="s">
        <v>1</v>
      </c>
      <c r="B17" s="29">
        <v>1500</v>
      </c>
      <c r="C17" s="26" cm="1">
        <f t="array" ref="C17">TREND(INDEX(C$3:C$15,$H$4):INDEX(C$3:C$15,$H$5),INDEX($B$3:$B$15,$H$4):INDEX($B$3:$B$15,$H$5),$B$17)/$H$3</f>
        <v>2</v>
      </c>
      <c r="D17" s="21" cm="1">
        <f t="array" ref="D17">TREND(INDEX(D$3:D$15,$H$4):INDEX(D$3:D$15,$H$5),INDEX($B$3:$B$15,$H$4):INDEX($B$3:$B$15,$H$5),$B$17)/$H$3</f>
        <v>0.55000000000000004</v>
      </c>
      <c r="E17" s="22" cm="1">
        <f t="array" ref="E17">TREND(INDEX(E$3:E$15,$H$4):INDEX(E$3:E$15,$H$5),INDEX($B$3:$B$15,$H$4):INDEX($B$3:$B$15,$H$5),$B$17)/$H$3</f>
        <v>3</v>
      </c>
      <c r="G17" s="31" t="s">
        <v>9</v>
      </c>
    </row>
    <row r="18" spans="1:7" x14ac:dyDescent="0.25">
      <c r="A18" s="18" t="s">
        <v>0</v>
      </c>
      <c r="B18" s="30">
        <v>6500</v>
      </c>
      <c r="C18" s="27" cm="1">
        <f t="array" ref="C18">TREND(INDEX(C$3:C$15,$H$6):INDEX(C$3:C$15,$H$7),INDEX($B$3:$B$15,$H$6):INDEX($B$3:$B$15,$H$7),$B$18)/$H$3</f>
        <v>11.5</v>
      </c>
      <c r="D18" s="20" cm="1">
        <f t="array" ref="D18">TREND(INDEX(D$3:D$15,$H$6):INDEX(D$3:D$15,$H$7),INDEX($B$3:$B$15,$H$6):INDEX($B$3:$B$15,$H$7),$B$18)/$H$3</f>
        <v>2.2999999999999998</v>
      </c>
      <c r="E18" s="23" cm="1">
        <f t="array" ref="E18">TREND(INDEX(E$3:E$15,$H$6):INDEX(E$3:E$15,$H$7),INDEX($B$3:$B$15,$H$6):INDEX($B$3:$B$15,$H$7),$B$18)/$H$3</f>
        <v>15.5</v>
      </c>
    </row>
    <row r="19" spans="1:7" ht="15.75" thickBot="1" x14ac:dyDescent="0.3">
      <c r="A19" s="19" t="s">
        <v>3</v>
      </c>
      <c r="B19" s="6">
        <f>B18-B17</f>
        <v>5000</v>
      </c>
      <c r="C19" s="28">
        <f t="shared" ref="C19:E19" si="0">C18-C17</f>
        <v>9.5</v>
      </c>
      <c r="D19" s="24">
        <f t="shared" si="0"/>
        <v>1.7499999999999998</v>
      </c>
      <c r="E19" s="25">
        <f t="shared" si="0"/>
        <v>12.5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Bernd Plumhoff</cp:lastModifiedBy>
  <dcterms:created xsi:type="dcterms:W3CDTF">2023-11-18T10:13:23Z</dcterms:created>
  <dcterms:modified xsi:type="dcterms:W3CDTF">2024-06-24T13:38:10Z</dcterms:modified>
</cp:coreProperties>
</file>